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080" yWindow="4320" windowWidth="24195" windowHeight="7800"/>
  </bookViews>
  <sheets>
    <sheet name="ул Салтыкова-Щедрина д. 28" sheetId="1" r:id="rId1"/>
  </sheets>
  <externalReferences>
    <externalReference r:id="rId2"/>
  </externalReferences>
  <definedNames>
    <definedName name="АДРЕС" localSheetId="0">'ул Салтыкова-Щедрина д. 28'!$B$3</definedName>
    <definedName name="АДРЕС">#REF!</definedName>
    <definedName name="АДРЕС2">#REF!</definedName>
    <definedName name="ВХДОЛГ" localSheetId="0">'ул Салтыкова-Щедрина д. 28'!$G$9</definedName>
    <definedName name="ВХДОЛГ">#REF!</definedName>
    <definedName name="ВХСАЛЬДО" localSheetId="0">'ул Салтыкова-Щедрина д. 28'!$D$9</definedName>
    <definedName name="ВХСАЛЬДО">#REF!</definedName>
    <definedName name="ВХСАЛЬДО3МЕС">#REF!</definedName>
    <definedName name="ДОГОВОР" localSheetId="0">'ул Салтыкова-Щедрина д. 28'!$B$4</definedName>
    <definedName name="ДОГОВОР">#REF!</definedName>
    <definedName name="ДОЛГ" localSheetId="0">'ул Салтыкова-Щедрина д. 28'!$A$9</definedName>
    <definedName name="ДОЛГ">#REF!</definedName>
    <definedName name="ЗАТРАЧЕНОК" localSheetId="0">'ул Салтыкова-Щедрина д. 28'!$D$41</definedName>
    <definedName name="ЗАТРАЧЕНОК">#REF!</definedName>
    <definedName name="ЗАТРАЧЕНОТ" localSheetId="0">'ул Салтыкова-Щедрина д. 28'!$D$40</definedName>
    <definedName name="ЗАТРАЧЕНОТ">#REF!</definedName>
    <definedName name="ЗАТРЕМ" localSheetId="0">'ул Салтыкова-Щедрина д. 28'!$D$57</definedName>
    <definedName name="ЗАТРЕМ">#REF!</definedName>
    <definedName name="ИСХДОЛГ" localSheetId="0">'ул Салтыкова-Щедрина д. 28'!$G$46</definedName>
    <definedName name="ИСХДОЛГ">#REF!</definedName>
    <definedName name="ИСХСАЛЬДО" localSheetId="0">'ул Салтыкова-Щедрина д. 28'!$D$46</definedName>
    <definedName name="ИСХСАЛЬДО">#REF!</definedName>
    <definedName name="ИСХСАЛЬДО3МЕС">#REF!</definedName>
    <definedName name="КАП" localSheetId="0">'ул Салтыкова-Щедрина д. 28'!$C$41</definedName>
    <definedName name="КАП">#REF!</definedName>
    <definedName name="КАПРЕМ">#REF!</definedName>
    <definedName name="КПЕРЕЧИСК" localSheetId="0">'ул Салтыкова-Щедрина д. 28'!$G$41</definedName>
    <definedName name="КПЕРЕЧИСК">#REF!</definedName>
    <definedName name="КПЕРЕЧИСТ" localSheetId="0">'ул Салтыкова-Щедрина д. 28'!$G$40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28'!$D$55</definedName>
    <definedName name="НАЧРЕМ">#REF!</definedName>
    <definedName name="НЕЖНАЧРЕМ" localSheetId="0">'ул Салтыкова-Щедрина д. 28'!$D$56</definedName>
    <definedName name="НЕЖНАЧРЕМ">#REF!</definedName>
    <definedName name="ОПАЛЧЕНОТ" localSheetId="0">'ул Салтыкова-Щедрина д. 28'!$E$40</definedName>
    <definedName name="ОПАЛЧЕНОТ">#REF!</definedName>
    <definedName name="ОПЛАЧЕНОК" localSheetId="0">'ул Салтыкова-Щедрина д. 28'!$E$41</definedName>
    <definedName name="ОПЛАЧЕНОК">#REF!</definedName>
    <definedName name="ОСВОЕНО">#REF!</definedName>
    <definedName name="ОСТ" localSheetId="0">'ул Салтыкова-Щедрина д. 28'!$A$46</definedName>
    <definedName name="ОСТ">#REF!</definedName>
    <definedName name="ПЛОЩАДЬ" localSheetId="0">'ул Салтыкова-Щедрина д. 28'!$B$5</definedName>
    <definedName name="ПЛОЩАДЬ">#REF!</definedName>
    <definedName name="ПЛОЩАДЬДОМА">#REF!</definedName>
    <definedName name="РАЗМЕРПЛАТЫ" localSheetId="0">'ул Салтыкова-Щедрина д. 28'!$C$11</definedName>
    <definedName name="РАЗМЕРПЛАТЫ">#REF!</definedName>
    <definedName name="СНРЕМ" localSheetId="0">'ул Салтыкова-Щедрина д. 28'!$D$54</definedName>
    <definedName name="СНРЕМ">#REF!</definedName>
    <definedName name="ТАРОТОП" localSheetId="0">'ул Салтыкова-Щедрина д. 28'!$C$16</definedName>
    <definedName name="ТАРОТОП">#REF!</definedName>
    <definedName name="ТАРХВС" localSheetId="0">'ул Салтыкова-Щедрина д. 28'!$C$17</definedName>
    <definedName name="ТАРХВС">#REF!</definedName>
    <definedName name="ТБО" localSheetId="0">'ул Салтыкова-Щедрина д. 28'!$C$13</definedName>
    <definedName name="ТБО">#REF!</definedName>
    <definedName name="ТБОНАЧ" localSheetId="0">'ул Салтыкова-Щедрина д. 28'!$D$13</definedName>
    <definedName name="ТБОНАЧ">#REF!</definedName>
    <definedName name="ТБОНЕД" localSheetId="0">'ул Салтыкова-Щедрина д. 28'!$F$13</definedName>
    <definedName name="ТБОНЕД">#REF!</definedName>
    <definedName name="ТБООПЛ" localSheetId="0">'ул Салтыкова-Щедрина д. 28'!$E$13</definedName>
    <definedName name="ТБООПЛ">#REF!</definedName>
    <definedName name="ТБОПОСТ" localSheetId="0">'ул Салтыкова-Щедрина д. 28'!$G$13</definedName>
    <definedName name="ТБОПОСТ">#REF!</definedName>
    <definedName name="ТЕК" localSheetId="0">'ул Салтыкова-Щедрина д. 28'!$C$40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<sst xmlns="http://schemas.openxmlformats.org/spreadsheetml/2006/main" count="72" uniqueCount="66">
  <si>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</si>
  <si>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</si>
  <si>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28</t>
  </si>
  <si>
    <t>Договор управления №:</t>
  </si>
  <si>
    <t xml:space="preserve">№ 172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</si>
  <si>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</si>
  <si>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</si>
  <si>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</si>
  <si>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</si>
  <si>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</si>
  <si>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</si>
  <si>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</si>
  <si>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</si>
  <si>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</si>
  <si>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</si>
  <si>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</si>
  <si>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</si>
  <si>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</si>
  <si>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</si>
  <si>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</si>
  <si>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</si>
  <si>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</si>
  <si>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</si>
  <si>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</si>
  <si>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</si>
  <si>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</si>
  <si>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</si>
  <si>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</si>
  <si>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</si>
  <si>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</si>
  <si>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</si>
  <si>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</si>
  <si>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</si>
  <si>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</si>
  <si>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</si>
  <si>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</si>
  <si>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</si>
  <si>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</si>
  <si>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Прочистка вентканалов, газоходов</t>
  </si>
  <si>
    <t>изоляция трубопроводов</t>
  </si>
  <si>
    <t>Ремонт системы водоотведения (канализации)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</si>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</sst>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CS714"/>
  <sheetViews>
    <sheetView tabSelected="1" topLeftCell="A56" workbookViewId="0">
      <selection activeCell="A95" sqref="A95:G9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1870.6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367143.95000000019</v>
      </c>
      <c r="E9" s="10" t="s">
        <v>8</v>
      </c>
      <c r="F9" s="11"/>
      <c r="G9" s="9">
        <v>180665.88000000003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185843.30000000002</v>
      </c>
      <c r="E13" s="24">
        <v>176762.7900000001</v>
      </c>
      <c r="F13" s="25">
        <f>ТБОНАЧ-ТБООПЛ</f>
        <v>9080.509999999922</v>
      </c>
      <c r="G13" s="26">
        <f>ТБООПЛ</f>
        <v>176762.7900000001</v>
      </c>
    </row>
    <row r="14" spans="1:7" ht="13.5" thickBot="1" x14ac:dyDescent="0.25">
      <c r="A14" s="27"/>
      <c r="B14" s="28" t="s">
        <v>17</v>
      </c>
      <c r="C14" s="29"/>
      <c r="D14" s="30">
        <f>D13</f>
        <v>185843.30000000002</v>
      </c>
      <c r="E14" s="30">
        <f>E13</f>
        <v>176762.7900000001</v>
      </c>
      <c r="F14" s="30">
        <f>F13</f>
        <v>9080.509999999922</v>
      </c>
      <c r="G14" s="30">
        <f>SUM(ТБОПОСТ)</f>
        <v>176762.7900000001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621879.30999999994</v>
      </c>
      <c r="E16" s="24">
        <v>604846.61000000022</v>
      </c>
      <c r="F16" s="25">
        <f t="shared" ref="F16:F25" si="0">D16-E16</f>
        <v>17032.699999999721</v>
      </c>
      <c r="G16" s="26">
        <f t="shared" ref="G16:G25" si="1">E16</f>
        <v>604846.61000000022</v>
      </c>
    </row>
    <row r="17" spans="1:7" x14ac:dyDescent="0.2">
      <c r="A17" s="34"/>
      <c r="B17" s="35" t="s">
        <v>20</v>
      </c>
      <c r="C17" s="23">
        <v>25.95</v>
      </c>
      <c r="D17" s="24">
        <v>111762.31999999998</v>
      </c>
      <c r="E17" s="24">
        <v>112316.79000000004</v>
      </c>
      <c r="F17" s="25">
        <f t="shared" si="0"/>
        <v>-554.47000000005937</v>
      </c>
      <c r="G17" s="26">
        <f t="shared" si="1"/>
        <v>112316.79000000004</v>
      </c>
    </row>
    <row r="18" spans="1:7" x14ac:dyDescent="0.2">
      <c r="A18" s="34"/>
      <c r="B18" s="35" t="s">
        <v>21</v>
      </c>
      <c r="C18" s="23">
        <v>17.79</v>
      </c>
      <c r="D18" s="24">
        <v>76716.450000000012</v>
      </c>
      <c r="E18" s="24">
        <v>76872.339999999967</v>
      </c>
      <c r="F18" s="25">
        <f t="shared" si="0"/>
        <v>-155.88999999995576</v>
      </c>
      <c r="G18" s="26">
        <f t="shared" si="1"/>
        <v>76872.339999999967</v>
      </c>
    </row>
    <row r="19" spans="1:7" x14ac:dyDescent="0.2">
      <c r="A19" s="34"/>
      <c r="B19" s="35" t="s">
        <v>22</v>
      </c>
      <c r="C19" s="23">
        <v>4.2300000000000004</v>
      </c>
      <c r="D19" s="24">
        <v>68446.849999999991</v>
      </c>
      <c r="E19" s="24">
        <v>103626.50000000001</v>
      </c>
      <c r="F19" s="25">
        <f t="shared" si="0"/>
        <v>-35179.650000000023</v>
      </c>
      <c r="G19" s="26">
        <f t="shared" si="1"/>
        <v>103626.50000000001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878804.92999999982</v>
      </c>
      <c r="E26" s="30">
        <f>SUM(E16:E25)</f>
        <v>897662.24000000022</v>
      </c>
      <c r="F26" s="30">
        <f>SUM(F16:F25)</f>
        <v>-18857.310000000318</v>
      </c>
      <c r="G26" s="30">
        <f>SUM(G16:G25)</f>
        <v>897662.24000000022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75983.610000000015</v>
      </c>
      <c r="E28" s="24">
        <v>69170.119999999981</v>
      </c>
      <c r="F28" s="25">
        <f>D28-E28</f>
        <v>6813.4900000000343</v>
      </c>
      <c r="G28" s="26">
        <f t="shared" ref="G28:G37" si="2">E28</f>
        <v>69170.119999999981</v>
      </c>
    </row>
    <row r="29" spans="1:7" x14ac:dyDescent="0.2">
      <c r="A29" s="34"/>
      <c r="B29" s="35" t="s">
        <v>25</v>
      </c>
      <c r="C29" s="23">
        <v>0</v>
      </c>
      <c r="D29" s="24">
        <v>9405</v>
      </c>
      <c r="E29" s="24">
        <v>9164.25</v>
      </c>
      <c r="F29" s="25">
        <f>D29-E29</f>
        <v>240.75</v>
      </c>
      <c r="G29" s="26">
        <f t="shared" si="2"/>
        <v>9164.25</v>
      </c>
    </row>
    <row r="30" spans="1:7" x14ac:dyDescent="0.2">
      <c r="A30" s="34"/>
      <c r="B30" s="35" t="s">
        <v>26</v>
      </c>
      <c r="C30" s="23">
        <v>6.64</v>
      </c>
      <c r="D30" s="24">
        <v>4804.6799999999994</v>
      </c>
      <c r="E30" s="24">
        <v>4760.0599999999986</v>
      </c>
      <c r="F30" s="25">
        <f t="shared" ref="F30:F37" si="3">D30-E30</f>
        <v>44.6200000000008</v>
      </c>
      <c r="G30" s="26">
        <f t="shared" si="2"/>
        <v>4760.0599999999986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90193.290000000008</v>
      </c>
      <c r="E38" s="30">
        <f>SUM(E28:E37)</f>
        <v>83094.429999999978</v>
      </c>
      <c r="F38" s="30">
        <f>SUM(F28:F37)</f>
        <v>7098.8600000000351</v>
      </c>
      <c r="G38" s="30">
        <f>SUM(G28:G37)</f>
        <v>83094.429999999978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37655.879999999961</v>
      </c>
      <c r="E40" s="24">
        <v>36144.929999999978</v>
      </c>
      <c r="F40" s="25">
        <f>ЗАТРАЧЕНОТ-ОПАЛЧЕНОТ</f>
        <v>1510.9499999999825</v>
      </c>
      <c r="G40" s="45">
        <v>27056.76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37655.879999999961</v>
      </c>
      <c r="E42" s="30">
        <f>E41+E40</f>
        <v>36144.929999999978</v>
      </c>
      <c r="F42" s="30">
        <f>F41+F40</f>
        <v>1510.9499999999825</v>
      </c>
      <c r="G42" s="30">
        <f>КПЕРЕЧИСТ+КПЕРЕЧИСК</f>
        <v>27056.76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1192497.3999999997</v>
      </c>
      <c r="E44" s="30">
        <f>E42+E38+E26+E14</f>
        <v>1193664.3900000004</v>
      </c>
      <c r="F44" s="30">
        <f>F42+F38+F26+F14</f>
        <v>-1166.9900000003781</v>
      </c>
      <c r="G44" s="30">
        <f>G42+G38+G26+G14</f>
        <v>1184576.2200000002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365976.96000000049</v>
      </c>
      <c r="E46" s="10" t="s">
        <v>8</v>
      </c>
      <c r="F46" s="11"/>
      <c r="G46" s="9">
        <v>190868.32999999996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237373.34</v>
      </c>
      <c r="E54" s="56"/>
    </row>
    <row r="55" spans="1:7" x14ac:dyDescent="0.2">
      <c r="A55" s="54" t="s">
        <v>36</v>
      </c>
      <c r="B55" s="57"/>
      <c r="D55" s="56">
        <v>36148.699999999983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27056.76</v>
      </c>
      <c r="E57" s="60"/>
    </row>
    <row r="58" spans="1:7" x14ac:dyDescent="0.2">
      <c r="A58" s="61" t="s">
        <v>38</v>
      </c>
      <c r="B58" s="61"/>
      <c r="C58" s="61"/>
      <c r="D58" s="61"/>
      <c r="E58" s="61"/>
      <c r="F58" s="61">
        <v>886.54</v>
      </c>
      <c r="G58" s="61"/>
    </row>
    <row r="59" spans="1:7" s="63" customFormat="1" x14ac:dyDescent="0.2">
      <c r="A59" s="62" t="s">
        <v>38</v>
      </c>
      <c r="B59" s="62"/>
      <c r="C59" s="62"/>
      <c r="D59" s="62"/>
      <c r="E59" s="62"/>
      <c r="F59" s="62">
        <v>4783.57</v>
      </c>
      <c r="G59" s="62"/>
    </row>
    <row r="60" spans="1:7" s="63" customFormat="1" x14ac:dyDescent="0.2">
      <c r="A60" s="62" t="s">
        <v>38</v>
      </c>
      <c r="B60" s="62"/>
      <c r="C60" s="62"/>
      <c r="D60" s="62"/>
      <c r="E60" s="62"/>
      <c r="F60" s="62">
        <v>2363.39</v>
      </c>
      <c r="G60" s="62"/>
    </row>
    <row r="61" spans="1:7" s="63" customFormat="1" x14ac:dyDescent="0.2">
      <c r="A61" s="62" t="s">
        <v>39</v>
      </c>
      <c r="B61" s="62"/>
      <c r="C61" s="62"/>
      <c r="D61" s="62"/>
      <c r="E61" s="62"/>
      <c r="F61" s="62">
        <v>10977.880000000001</v>
      </c>
      <c r="G61" s="62"/>
    </row>
    <row r="62" spans="1:7" s="63" customFormat="1" x14ac:dyDescent="0.2">
      <c r="A62" s="62" t="s">
        <v>40</v>
      </c>
      <c r="B62" s="62"/>
      <c r="C62" s="62"/>
      <c r="D62" s="62"/>
      <c r="E62" s="62"/>
      <c r="F62" s="62">
        <v>6186.03</v>
      </c>
      <c r="G62" s="62"/>
    </row>
    <row r="63" spans="1:7" s="63" customFormat="1" x14ac:dyDescent="0.2">
      <c r="A63" s="62" t="s">
        <v>38</v>
      </c>
      <c r="B63" s="62"/>
      <c r="C63" s="62"/>
      <c r="D63" s="62"/>
      <c r="E63" s="62"/>
      <c r="F63" s="62">
        <v>1859.3500000000001</v>
      </c>
      <c r="G63" s="62"/>
    </row>
    <row r="64" spans="1:7" s="63" customFormat="1" x14ac:dyDescent="0.2">
      <c r="A64" s="63" t="s">
        <v>41</v>
      </c>
      <c r="D64" s="64">
        <v>246465.27999999997</v>
      </c>
      <c r="E64" s="65"/>
    </row>
    <row r="65" spans="1:97" s="63" customFormat="1" x14ac:dyDescent="0.2"/>
    <row r="66" spans="1:97" s="63" customFormat="1" x14ac:dyDescent="0.2">
      <c r="A66" s="66" t="s">
        <v>42</v>
      </c>
    </row>
    <row r="67" spans="1:97" s="63" customFormat="1" x14ac:dyDescent="0.2"/>
    <row r="68" spans="1:97" s="63" customFormat="1" x14ac:dyDescent="0.2">
      <c r="A68" s="67" t="s">
        <v>43</v>
      </c>
      <c r="B68" s="67"/>
      <c r="D68" s="68">
        <v>36841.489999999991</v>
      </c>
      <c r="E68" s="69"/>
    </row>
    <row r="69" spans="1:97" s="63" customFormat="1" x14ac:dyDescent="0.2">
      <c r="A69" s="67" t="s">
        <v>44</v>
      </c>
      <c r="B69" s="67"/>
      <c r="D69" s="70">
        <v>0</v>
      </c>
      <c r="E69" s="71"/>
    </row>
    <row r="70" spans="1:97" s="63" customFormat="1" x14ac:dyDescent="0.2">
      <c r="A70" s="67" t="s">
        <v>45</v>
      </c>
      <c r="B70" s="67"/>
      <c r="D70" s="70">
        <v>4800</v>
      </c>
      <c r="E70" s="71"/>
    </row>
    <row r="71" spans="1:97" s="63" customFormat="1" x14ac:dyDescent="0.2">
      <c r="A71" s="67" t="s">
        <v>46</v>
      </c>
      <c r="B71" s="67"/>
      <c r="D71" s="70">
        <v>134429.99</v>
      </c>
      <c r="E71" s="71"/>
    </row>
    <row r="72" spans="1:97" s="63" customFormat="1" x14ac:dyDescent="0.2">
      <c r="A72" s="67" t="s">
        <v>47</v>
      </c>
      <c r="B72" s="67"/>
      <c r="D72" s="72">
        <v>0</v>
      </c>
      <c r="E72" s="73"/>
    </row>
    <row r="73" spans="1:97" s="63" customFormat="1" x14ac:dyDescent="0.2">
      <c r="A73" s="74" t="s">
        <v>48</v>
      </c>
      <c r="B73" s="74"/>
      <c r="C73" s="74"/>
      <c r="D73" s="74"/>
      <c r="E73" s="74"/>
      <c r="F73" s="74" t="s">
        <v>49</v>
      </c>
      <c r="G73" s="74"/>
    </row>
    <row r="74" spans="1:97" s="63" customFormat="1" x14ac:dyDescent="0.2">
      <c r="A74" s="75" t="s">
        <v>50</v>
      </c>
      <c r="B74" s="75"/>
      <c r="D74" s="76">
        <v>41641.489999999991</v>
      </c>
      <c r="E74" s="77"/>
    </row>
    <row r="75" spans="1:97" s="63" customFormat="1" x14ac:dyDescent="0.2"/>
    <row r="76" spans="1:97" s="63" customFormat="1" x14ac:dyDescent="0.2"/>
    <row r="77" spans="1:97" s="63" customFormat="1" x14ac:dyDescent="0.2"/>
    <row r="78" spans="1:97" s="63" customFormat="1" x14ac:dyDescent="0.2"/>
    <row r="79" spans="1:97" s="63" customFormat="1" x14ac:dyDescent="0.2">
      <c r="A79" s="78" t="s">
        <v>51</v>
      </c>
      <c r="B79" s="78"/>
      <c r="C79" s="78"/>
      <c r="D79" s="78"/>
      <c r="E79" s="78"/>
      <c r="F79" s="78"/>
      <c r="G79" s="7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52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53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9"/>
      <c r="B82" s="79"/>
      <c r="C82" s="79"/>
      <c r="D82" s="79"/>
      <c r="E82" s="79"/>
      <c r="F82" s="79"/>
      <c r="G82" s="79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8" t="s">
        <v>54</v>
      </c>
      <c r="B83" s="78"/>
      <c r="C83" s="78"/>
      <c r="D83" s="78"/>
      <c r="E83" s="78"/>
      <c r="F83" s="78"/>
      <c r="G83" s="7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55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56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9"/>
      <c r="B86" s="79"/>
      <c r="C86" s="79"/>
      <c r="D86" s="79"/>
      <c r="E86" s="79"/>
      <c r="F86" s="79"/>
      <c r="G86" s="79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8" t="s">
        <v>57</v>
      </c>
      <c r="B87" s="78"/>
      <c r="C87" s="78"/>
      <c r="D87" s="78"/>
      <c r="E87" s="78"/>
      <c r="F87" s="78"/>
      <c r="G87" s="7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58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8" t="s">
        <v>59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 s="79"/>
      <c r="B90" s="79"/>
      <c r="C90" s="79"/>
      <c r="D90" s="79"/>
      <c r="E90" s="79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 s="78" t="s">
        <v>60</v>
      </c>
      <c r="B91" s="78"/>
      <c r="C91" s="78"/>
      <c r="D91" s="78"/>
      <c r="E91" s="78"/>
      <c r="F91" s="78"/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 s="78" t="s">
        <v>61</v>
      </c>
      <c r="B92" s="78"/>
      <c r="C92" s="78"/>
      <c r="D92" s="78"/>
      <c r="E92" s="78"/>
      <c r="F92" s="78"/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 t="s">
        <v>62</v>
      </c>
      <c r="B95" s="80"/>
      <c r="C95" s="80"/>
      <c r="D95" s="80"/>
      <c r="E95" s="80"/>
      <c r="F95" s="81" t="s">
        <v>63</v>
      </c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ht="15" x14ac:dyDescent="0.25">
      <c r="A96" s="80"/>
      <c r="B96" s="80"/>
      <c r="C96" s="80"/>
      <c r="D96" s="80"/>
      <c r="E96" s="80"/>
      <c r="F96" s="82"/>
      <c r="G96" s="82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ht="15" x14ac:dyDescent="0.25">
      <c r="A97" s="80"/>
      <c r="B97" s="80"/>
      <c r="C97" s="80"/>
      <c r="D97" s="80"/>
      <c r="E97" s="80"/>
      <c r="F97" s="81"/>
      <c r="G97" s="81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ht="15" x14ac:dyDescent="0.25">
      <c r="A98" s="80" t="s">
        <v>64</v>
      </c>
      <c r="B98" s="80"/>
      <c r="C98" s="80"/>
      <c r="D98" s="80"/>
      <c r="E98" s="80"/>
      <c r="F98" s="81" t="s">
        <v>65</v>
      </c>
      <c r="G98" s="81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3" customFormat="1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</row>
    <row r="175" spans="1:97" s="63" customFormat="1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</row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60">
    <mergeCell ref="A92:G92"/>
    <mergeCell ref="F95:G95"/>
    <mergeCell ref="F97:G97"/>
    <mergeCell ref="F98:G98"/>
    <mergeCell ref="A84:G84"/>
    <mergeCell ref="A85:G85"/>
    <mergeCell ref="A87:G87"/>
    <mergeCell ref="A88:G88"/>
    <mergeCell ref="A89:G89"/>
    <mergeCell ref="A91:G91"/>
    <mergeCell ref="A74:B74"/>
    <mergeCell ref="D74:E74"/>
    <mergeCell ref="A79:G79"/>
    <mergeCell ref="A80:G80"/>
    <mergeCell ref="A81:G81"/>
    <mergeCell ref="A83:G83"/>
    <mergeCell ref="A71:B71"/>
    <mergeCell ref="D71:E71"/>
    <mergeCell ref="A72:B72"/>
    <mergeCell ref="D72:E72"/>
    <mergeCell ref="A73:E73"/>
    <mergeCell ref="F73:G73"/>
    <mergeCell ref="D64:E64"/>
    <mergeCell ref="A68:B68"/>
    <mergeCell ref="D68:E68"/>
    <mergeCell ref="A69:B69"/>
    <mergeCell ref="D69:E69"/>
    <mergeCell ref="A70:B70"/>
    <mergeCell ref="D70:E70"/>
    <mergeCell ref="A61:E61"/>
    <mergeCell ref="F61:G61"/>
    <mergeCell ref="A62:E62"/>
    <mergeCell ref="F62:G62"/>
    <mergeCell ref="A63:E63"/>
    <mergeCell ref="F63:G63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28</vt:lpstr>
      <vt:lpstr>'ул Салтыкова-Щедрина д. 28'!АДРЕС</vt:lpstr>
      <vt:lpstr>'ул Салтыкова-Щедрина д. 28'!ВХДОЛГ</vt:lpstr>
      <vt:lpstr>'ул Салтыкова-Щедрина д. 28'!ВХСАЛЬДО</vt:lpstr>
      <vt:lpstr>'ул Салтыкова-Щедрина д. 28'!ДОГОВОР</vt:lpstr>
      <vt:lpstr>'ул Салтыкова-Щедрина д. 28'!ДОЛГ</vt:lpstr>
      <vt:lpstr>'ул Салтыкова-Щедрина д. 28'!ЗАТРАЧЕНОК</vt:lpstr>
      <vt:lpstr>'ул Салтыкова-Щедрина д. 28'!ЗАТРАЧЕНОТ</vt:lpstr>
      <vt:lpstr>'ул Салтыкова-Щедрина д. 28'!ЗАТРЕМ</vt:lpstr>
      <vt:lpstr>'ул Салтыкова-Щедрина д. 28'!ИСХДОЛГ</vt:lpstr>
      <vt:lpstr>'ул Салтыкова-Щедрина д. 28'!ИСХСАЛЬДО</vt:lpstr>
      <vt:lpstr>'ул Салтыкова-Щедрина д. 28'!КАП</vt:lpstr>
      <vt:lpstr>'ул Салтыкова-Щедрина д. 28'!КПЕРЕЧИСК</vt:lpstr>
      <vt:lpstr>'ул Салтыкова-Щедрина д. 28'!КПЕРЕЧИСТ</vt:lpstr>
      <vt:lpstr>'ул Салтыкова-Щедрина д. 28'!НАЧРЕМ</vt:lpstr>
      <vt:lpstr>'ул Салтыкова-Щедрина д. 28'!НЕЖНАЧРЕМ</vt:lpstr>
      <vt:lpstr>'ул Салтыкова-Щедрина д. 28'!ОПАЛЧЕНОТ</vt:lpstr>
      <vt:lpstr>'ул Салтыкова-Щедрина д. 28'!ОПЛАЧЕНОК</vt:lpstr>
      <vt:lpstr>'ул Салтыкова-Щедрина д. 28'!ОСТ</vt:lpstr>
      <vt:lpstr>'ул Салтыкова-Щедрина д. 28'!ПЛОЩАДЬ</vt:lpstr>
      <vt:lpstr>'ул Салтыкова-Щедрина д. 28'!РАЗМЕРПЛАТЫ</vt:lpstr>
      <vt:lpstr>'ул Салтыкова-Щедрина д. 28'!СНРЕМ</vt:lpstr>
      <vt:lpstr>'ул Салтыкова-Щедрина д. 28'!ТАРОТОП</vt:lpstr>
      <vt:lpstr>'ул Салтыкова-Щедрина д. 28'!ТАРХВС</vt:lpstr>
      <vt:lpstr>'ул Салтыкова-Щедрина д. 28'!ТБО</vt:lpstr>
      <vt:lpstr>'ул Салтыкова-Щедрина д. 28'!ТБОНАЧ</vt:lpstr>
      <vt:lpstr>'ул Салтыкова-Щедрина д. 28'!ТБОНЕД</vt:lpstr>
      <vt:lpstr>'ул Салтыкова-Щедрина д. 28'!ТБООПЛ</vt:lpstr>
      <vt:lpstr>'ул Салтыкова-Щедрина д. 28'!ТБОПОСТ</vt:lpstr>
      <vt:lpstr>'ул Салтыкова-Щедрина д. 28'!ТЕК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2018-03-30T12:49:46Z</dcterms:created>
  <dcterms:modified xsi:type="dcterms:W3CDTF">2018-03-30T12:49:47Z</dcterms:modified>
</cp:coreProperties>
</file>